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Николо-Козинская д. 65" sheetId="1" r:id="rId1"/>
  </sheets>
  <externalReferences>
    <externalReference r:id="rId2"/>
  </externalReferences>
  <definedNames>
    <definedName name="АДРЕС" localSheetId="0">'ул Николо-Козинская д. 65'!$B$3</definedName>
    <definedName name="АДРЕС">#REF!</definedName>
    <definedName name="АДРЕС2">#REF!</definedName>
    <definedName name="ВХДОЛГ" localSheetId="0">'ул Николо-Козинская д. 65'!$G$9</definedName>
    <definedName name="ВХДОЛГ">#REF!</definedName>
    <definedName name="ВХСАЛЬДО" localSheetId="0">'ул Николо-Козинская д. 65'!$D$9</definedName>
    <definedName name="ВХСАЛЬДО">#REF!</definedName>
    <definedName name="ВХСАЛЬДО3МЕС">#REF!</definedName>
    <definedName name="ДОГОВОР" localSheetId="0">'ул Николо-Козинская д. 65'!$B$4</definedName>
    <definedName name="ДОГОВОР">#REF!</definedName>
    <definedName name="ДОЛГ" localSheetId="0">'ул Николо-Козинская д. 65'!$A$9</definedName>
    <definedName name="ДОЛГ">#REF!</definedName>
    <definedName name="ЗАТРАЧЕНОК" localSheetId="0">'ул Николо-Козинская д. 65'!$D$41</definedName>
    <definedName name="ЗАТРАЧЕНОК">#REF!</definedName>
    <definedName name="ЗАТРАЧЕНОТ" localSheetId="0">'ул Николо-Козинская д. 65'!$D$40</definedName>
    <definedName name="ЗАТРАЧЕНОТ">#REF!</definedName>
    <definedName name="ЗАТРЕМ" localSheetId="0">'ул Николо-Козинская д. 65'!$D$57</definedName>
    <definedName name="ЗАТРЕМ">#REF!</definedName>
    <definedName name="ИСХДОЛГ" localSheetId="0">'ул Николо-Козинская д. 65'!$G$46</definedName>
    <definedName name="ИСХДОЛГ">#REF!</definedName>
    <definedName name="ИСХСАЛЬДО" localSheetId="0">'ул Николо-Козинская д. 65'!$D$46</definedName>
    <definedName name="ИСХСАЛЬДО">#REF!</definedName>
    <definedName name="ИСХСАЛЬДО3МЕС">#REF!</definedName>
    <definedName name="КАП" localSheetId="0">'ул Николо-Козинская д. 65'!$C$41</definedName>
    <definedName name="КАП">#REF!</definedName>
    <definedName name="КАПРЕМ">#REF!</definedName>
    <definedName name="КПЕРЕЧИСК" localSheetId="0">'ул Николо-Козинская д. 65'!$G$41</definedName>
    <definedName name="КПЕРЕЧИСК">#REF!</definedName>
    <definedName name="КПЕРЕЧИСТ" localSheetId="0">'ул Николо-Козинская д. 65'!$G$40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Николо-Козинская д. 65'!$D$55</definedName>
    <definedName name="НАЧРЕМ">#REF!</definedName>
    <definedName name="НЕЖНАЧРЕМ" localSheetId="0">'ул Николо-Козинская д. 65'!$D$56</definedName>
    <definedName name="НЕЖНАЧРЕМ">#REF!</definedName>
    <definedName name="ОПАЛЧЕНОТ" localSheetId="0">'ул Николо-Козинская д. 65'!$E$40</definedName>
    <definedName name="ОПАЛЧЕНОТ">#REF!</definedName>
    <definedName name="ОПЛАЧЕНОК" localSheetId="0">'ул Николо-Козинская д. 65'!$E$41</definedName>
    <definedName name="ОПЛАЧЕНОК">#REF!</definedName>
    <definedName name="ОСВОЕНО">#REF!</definedName>
    <definedName name="ОСТ" localSheetId="0">'ул Николо-Козинская д. 65'!$A$46</definedName>
    <definedName name="ОСТ">#REF!</definedName>
    <definedName name="ПЛОЩАДЬ" localSheetId="0">'ул Николо-Козинская д. 65'!$B$5</definedName>
    <definedName name="ПЛОЩАДЬ">#REF!</definedName>
    <definedName name="ПЛОЩАДЬДОМА">#REF!</definedName>
    <definedName name="РАЗМЕРПЛАТЫ" localSheetId="0">'ул Николо-Козинская д. 65'!$C$11</definedName>
    <definedName name="РАЗМЕРПЛАТЫ">#REF!</definedName>
    <definedName name="СНРЕМ" localSheetId="0">'ул Николо-Козинская д. 65'!$D$54</definedName>
    <definedName name="СНРЕМ">#REF!</definedName>
    <definedName name="ТАРОТОП" localSheetId="0">'ул Николо-Козинская д. 65'!$C$16</definedName>
    <definedName name="ТАРОТОП">#REF!</definedName>
    <definedName name="ТАРХВС" localSheetId="0">'ул Николо-Козинская д. 65'!$C$17</definedName>
    <definedName name="ТАРХВС">#REF!</definedName>
    <definedName name="ТБО" localSheetId="0">'ул Николо-Козинская д. 65'!$C$13</definedName>
    <definedName name="ТБО">#REF!</definedName>
    <definedName name="ТБОНАЧ" localSheetId="0">'ул Николо-Козинская д. 65'!$D$13</definedName>
    <definedName name="ТБОНАЧ">#REF!</definedName>
    <definedName name="ТБОНЕД" localSheetId="0">'ул Николо-Козинская д. 65'!$F$13</definedName>
    <definedName name="ТБОНЕД">#REF!</definedName>
    <definedName name="ТБООПЛ" localSheetId="0">'ул Николо-Козинская д. 65'!$E$13</definedName>
    <definedName name="ТБООПЛ">#REF!</definedName>
    <definedName name="ТБОПОСТ" localSheetId="0">'ул Николо-Козинская д. 65'!$G$13</definedName>
    <definedName name="ТБОПОСТ">#REF!</definedName>
    <definedName name="ТЕК" localSheetId="0">'ул Николо-Козинская д. 65'!$C$40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<sst xmlns="http://schemas.openxmlformats.org/spreadsheetml/2006/main" count="74" uniqueCount="71">
  <si>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</si>
  <si>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</si>
  <si>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Николо-Козинская д. 65</t>
  </si>
  <si>
    <t>Договор управления №:</t>
  </si>
  <si>
    <t xml:space="preserve">№ 198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</si>
  <si>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</si>
  <si>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</si>
  <si>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</si>
  <si>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</si>
  <si>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</si>
  <si>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</si>
  <si>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</si>
  <si>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</si>
  <si>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</si>
  <si>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</si>
  <si>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</si>
  <si>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</si>
  <si>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</si>
  <si>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</si>
  <si>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</si>
  <si>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</si>
  <si>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</si>
  <si>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</si>
  <si>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расчетный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</si>
  <si>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</si>
  <si>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</si>
  <si>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</si>
  <si>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</si>
  <si>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</si>
  <si>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</si>
  <si>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>Кабельное телевидение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</si>
  <si>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</si>
  <si>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</si>
  <si>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</si>
  <si>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</si>
  <si>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</si>
  <si>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</si>
  <si>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</si>
  <si>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</si>
  <si>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</si>
  <si>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</si>
  <si>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</si>
  <si>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Изоляция труб Ц/О</t>
  </si>
  <si>
    <t>Изоляция труб ГВС</t>
  </si>
  <si>
    <t>Замена запорной арматуры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</si>
  <si>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</si>
  <si>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</si>
  <si>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</si>
  <si>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</si>
  <si>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</si>
  <si>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</si>
  <si>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</si>
  <si>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</si>
  <si>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</si>
  <si>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Замена труб гвс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</si>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</sst>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4" xfId="0" applyNumberFormat="1" applyBorder="1" applyAlignment="1">
      <alignment horizontal="center" wrapText="1"/>
    </xf>
    <xf numFmtId="2" fontId="0" fillId="0" borderId="32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0" fillId="0" borderId="33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5"/>
  <dimension ref="A1:CS714"/>
  <sheetViews>
    <sheetView tabSelected="1" topLeftCell="A54" workbookViewId="0">
      <selection activeCell="B97" sqref="B97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3248.8999999999992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623333.25000000035</v>
      </c>
      <c r="E9" s="10" t="s">
        <v>8</v>
      </c>
      <c r="F9" s="11"/>
      <c r="G9" s="9">
        <v>223757.61999999994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351488.53000000096</v>
      </c>
      <c r="E13" s="24">
        <v>344572.86000000074</v>
      </c>
      <c r="F13" s="25">
        <f>ТБОНАЧ-ТБООПЛ</f>
        <v>6915.6700000002165</v>
      </c>
      <c r="G13" s="26">
        <f>ТБООПЛ</f>
        <v>344572.86000000074</v>
      </c>
    </row>
    <row r="14" spans="1:7" ht="13.5" thickBot="1" x14ac:dyDescent="0.25">
      <c r="A14" s="27"/>
      <c r="B14" s="28" t="s">
        <v>17</v>
      </c>
      <c r="C14" s="29"/>
      <c r="D14" s="30">
        <f>D13</f>
        <v>351488.53000000096</v>
      </c>
      <c r="E14" s="30">
        <f>E13</f>
        <v>344572.86000000074</v>
      </c>
      <c r="F14" s="30">
        <f>F13</f>
        <v>6915.6700000002165</v>
      </c>
      <c r="G14" s="30">
        <f>SUM(ТБОПОСТ)</f>
        <v>344572.86000000074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1083681.82</v>
      </c>
      <c r="E16" s="24">
        <v>1072105.1599999995</v>
      </c>
      <c r="F16" s="25">
        <f t="shared" ref="F16:F25" si="0">D16-E16</f>
        <v>11576.660000000615</v>
      </c>
      <c r="G16" s="26">
        <f t="shared" ref="G16:G25" si="1">E16</f>
        <v>1072105.1599999995</v>
      </c>
    </row>
    <row r="17" spans="1:7" x14ac:dyDescent="0.2">
      <c r="A17" s="34"/>
      <c r="B17" s="35" t="s">
        <v>20</v>
      </c>
      <c r="C17" s="23">
        <v>25.95</v>
      </c>
      <c r="D17" s="24">
        <v>136812.22000000006</v>
      </c>
      <c r="E17" s="24">
        <v>132732.18999999997</v>
      </c>
      <c r="F17" s="25">
        <f t="shared" si="0"/>
        <v>4080.0300000000861</v>
      </c>
      <c r="G17" s="26">
        <f t="shared" si="1"/>
        <v>132732.18999999997</v>
      </c>
    </row>
    <row r="18" spans="1:7" x14ac:dyDescent="0.2">
      <c r="A18" s="34"/>
      <c r="B18" s="35" t="s">
        <v>21</v>
      </c>
      <c r="C18" s="23">
        <v>17.79</v>
      </c>
      <c r="D18" s="24">
        <v>93928.850000000035</v>
      </c>
      <c r="E18" s="24">
        <v>90932.75</v>
      </c>
      <c r="F18" s="25">
        <f t="shared" si="0"/>
        <v>2996.1000000000349</v>
      </c>
      <c r="G18" s="26">
        <f t="shared" si="1"/>
        <v>90932.75</v>
      </c>
    </row>
    <row r="19" spans="1:7" x14ac:dyDescent="0.2">
      <c r="A19" s="34"/>
      <c r="B19" s="35" t="s">
        <v>22</v>
      </c>
      <c r="C19" s="23" t="s">
        <v>23</v>
      </c>
      <c r="D19" s="24">
        <v>464807.98000000021</v>
      </c>
      <c r="E19" s="24">
        <v>454034.09000000026</v>
      </c>
      <c r="F19" s="25">
        <f t="shared" si="0"/>
        <v>10773.889999999956</v>
      </c>
      <c r="G19" s="26">
        <f t="shared" si="1"/>
        <v>454034.09000000026</v>
      </c>
    </row>
    <row r="20" spans="1:7" x14ac:dyDescent="0.2">
      <c r="A20" s="34"/>
      <c r="B20" s="35" t="s">
        <v>24</v>
      </c>
      <c r="C20" s="23">
        <v>17.79</v>
      </c>
      <c r="D20" s="24">
        <v>58418.570000000065</v>
      </c>
      <c r="E20" s="24">
        <v>56893.120000000024</v>
      </c>
      <c r="F20" s="25">
        <f t="shared" si="0"/>
        <v>1525.4500000000407</v>
      </c>
      <c r="G20" s="26">
        <f t="shared" si="1"/>
        <v>56893.120000000024</v>
      </c>
    </row>
    <row r="21" spans="1:7" x14ac:dyDescent="0.2">
      <c r="A21" s="34"/>
      <c r="B21" s="35" t="s">
        <v>25</v>
      </c>
      <c r="C21" s="23">
        <v>4.2300000000000004</v>
      </c>
      <c r="D21" s="24">
        <v>164628.05000000002</v>
      </c>
      <c r="E21" s="24">
        <v>236335.6099999999</v>
      </c>
      <c r="F21" s="25">
        <f t="shared" si="0"/>
        <v>-71707.559999999881</v>
      </c>
      <c r="G21" s="26">
        <f t="shared" si="1"/>
        <v>236335.6099999999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2002277.4900000005</v>
      </c>
      <c r="E26" s="30">
        <f>SUM(E16:E25)</f>
        <v>2043032.9199999997</v>
      </c>
      <c r="F26" s="30">
        <f>SUM(F16:F25)</f>
        <v>-40755.429999999149</v>
      </c>
      <c r="G26" s="30">
        <f>SUM(G16:G25)</f>
        <v>2043032.9199999997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131974</v>
      </c>
      <c r="E28" s="24">
        <v>124268.08999999998</v>
      </c>
      <c r="F28" s="25">
        <f>D28-E28</f>
        <v>7705.910000000018</v>
      </c>
      <c r="G28" s="26">
        <f t="shared" ref="G28:G37" si="2">E28</f>
        <v>124268.08999999998</v>
      </c>
    </row>
    <row r="29" spans="1:7" x14ac:dyDescent="0.2">
      <c r="A29" s="34"/>
      <c r="B29" s="35" t="s">
        <v>28</v>
      </c>
      <c r="C29" s="23">
        <v>0</v>
      </c>
      <c r="D29" s="24">
        <v>29005</v>
      </c>
      <c r="E29" s="24">
        <v>28633.929999999997</v>
      </c>
      <c r="F29" s="25">
        <f>D29-E29</f>
        <v>371.07000000000335</v>
      </c>
      <c r="G29" s="26">
        <f t="shared" si="2"/>
        <v>28633.929999999997</v>
      </c>
    </row>
    <row r="30" spans="1:7" x14ac:dyDescent="0.2">
      <c r="A30" s="34"/>
      <c r="B30" s="35" t="s">
        <v>29</v>
      </c>
      <c r="C30" s="23">
        <v>7.14</v>
      </c>
      <c r="D30" s="24">
        <v>20051.590000000004</v>
      </c>
      <c r="E30" s="24">
        <v>20914.14000000001</v>
      </c>
      <c r="F30" s="25">
        <f t="shared" ref="F30:F37" si="3">D30-E30</f>
        <v>-862.55000000000655</v>
      </c>
      <c r="G30" s="26">
        <f t="shared" si="2"/>
        <v>20914.14000000001</v>
      </c>
    </row>
    <row r="31" spans="1:7" x14ac:dyDescent="0.2">
      <c r="A31" s="34"/>
      <c r="B31" s="35" t="s">
        <v>30</v>
      </c>
      <c r="C31" s="23">
        <v>70</v>
      </c>
      <c r="D31" s="24">
        <v>4200</v>
      </c>
      <c r="E31" s="24">
        <v>4259.8600000000006</v>
      </c>
      <c r="F31" s="25">
        <f t="shared" si="3"/>
        <v>-59.860000000000582</v>
      </c>
      <c r="G31" s="26">
        <f t="shared" si="2"/>
        <v>4259.8600000000006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31</v>
      </c>
      <c r="C38" s="29"/>
      <c r="D38" s="30">
        <f>SUM(D28:D37)</f>
        <v>185230.59</v>
      </c>
      <c r="E38" s="30">
        <f>SUM(E28:E37)</f>
        <v>178076.02000000002</v>
      </c>
      <c r="F38" s="30">
        <f>SUM(F28:F37)</f>
        <v>7154.5700000000143</v>
      </c>
      <c r="G38" s="30">
        <f>SUM(G28:G37)</f>
        <v>178076.02000000002</v>
      </c>
    </row>
    <row r="39" spans="1:7" ht="12.75" customHeight="1" x14ac:dyDescent="0.2">
      <c r="A39" s="16" t="s">
        <v>32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33</v>
      </c>
      <c r="C40" s="23">
        <v>1.8200000000000005</v>
      </c>
      <c r="D40" s="24">
        <v>70960.27000000012</v>
      </c>
      <c r="E40" s="24">
        <v>70359.400000000169</v>
      </c>
      <c r="F40" s="25">
        <f>ЗАТРАЧЕНОТ-ОПАЛЧЕНОТ</f>
        <v>600.86999999995169</v>
      </c>
      <c r="G40" s="45">
        <v>120000</v>
      </c>
    </row>
    <row r="41" spans="1:7" x14ac:dyDescent="0.2">
      <c r="A41" s="21"/>
      <c r="B41" s="35" t="s">
        <v>34</v>
      </c>
      <c r="C41" s="23"/>
      <c r="D41" s="24"/>
      <c r="E41" s="24"/>
      <c r="F41" s="25">
        <f>ЗАТРАЧЕНОК-ОПЛАЧЕНОК</f>
        <v>0</v>
      </c>
      <c r="G41" s="45">
        <v>9607.14</v>
      </c>
    </row>
    <row r="42" spans="1:7" ht="13.5" thickBot="1" x14ac:dyDescent="0.25">
      <c r="A42" s="27"/>
      <c r="B42" s="46" t="s">
        <v>31</v>
      </c>
      <c r="C42" s="40"/>
      <c r="D42" s="30">
        <f>SUM(D40:D41)</f>
        <v>70960.27000000012</v>
      </c>
      <c r="E42" s="30">
        <f>E41+E40</f>
        <v>70359.400000000169</v>
      </c>
      <c r="F42" s="30">
        <f>F41+F40</f>
        <v>600.86999999995169</v>
      </c>
      <c r="G42" s="30">
        <f>КПЕРЕЧИСТ+КПЕРЕЧИСК</f>
        <v>129607.14</v>
      </c>
    </row>
    <row r="43" spans="1:7" x14ac:dyDescent="0.2">
      <c r="A43" s="31" t="s">
        <v>35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2609956.8800000018</v>
      </c>
      <c r="E44" s="30">
        <f>E42+E38+E26+E14</f>
        <v>2636041.2000000007</v>
      </c>
      <c r="F44" s="30">
        <f>F42+F38+F26+F14</f>
        <v>-26084.319999998967</v>
      </c>
      <c r="G44" s="30">
        <f>G42+G38+G26+G14</f>
        <v>2695288.9400000004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36</v>
      </c>
      <c r="B46" s="7"/>
      <c r="C46" s="8"/>
      <c r="D46" s="51">
        <v>597248.92999999924</v>
      </c>
      <c r="E46" s="10" t="s">
        <v>8</v>
      </c>
      <c r="F46" s="11"/>
      <c r="G46" s="9">
        <v>241533.36000000002</v>
      </c>
    </row>
    <row r="50" spans="1:7" ht="15" x14ac:dyDescent="0.25">
      <c r="A50" s="5" t="s">
        <v>37</v>
      </c>
      <c r="B50" s="5"/>
      <c r="C50" s="5"/>
      <c r="D50" s="6"/>
      <c r="E50" s="52"/>
      <c r="F50" s="52"/>
    </row>
    <row r="52" spans="1:7" x14ac:dyDescent="0.2">
      <c r="A52" s="3" t="s">
        <v>38</v>
      </c>
      <c r="C52" s="53"/>
      <c r="D52" s="53"/>
      <c r="E52" s="53"/>
    </row>
    <row r="54" spans="1:7" x14ac:dyDescent="0.2">
      <c r="A54" s="54" t="s">
        <v>39</v>
      </c>
      <c r="B54" s="55"/>
      <c r="C54" s="55"/>
      <c r="D54" s="56">
        <v>7673.1199999999808</v>
      </c>
      <c r="E54" s="56"/>
    </row>
    <row r="55" spans="1:7" x14ac:dyDescent="0.2">
      <c r="A55" s="54" t="s">
        <v>40</v>
      </c>
      <c r="B55" s="57"/>
      <c r="D55" s="56">
        <v>70359.39999999998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41</v>
      </c>
      <c r="B57" s="59"/>
      <c r="D57" s="60">
        <v>120000</v>
      </c>
      <c r="E57" s="60"/>
    </row>
    <row r="58" spans="1:7" x14ac:dyDescent="0.2">
      <c r="A58" s="61" t="s">
        <v>42</v>
      </c>
      <c r="B58" s="61"/>
      <c r="C58" s="61"/>
      <c r="D58" s="61"/>
      <c r="E58" s="61"/>
      <c r="F58" s="61">
        <v>34971.270000000004</v>
      </c>
      <c r="G58" s="61"/>
    </row>
    <row r="59" spans="1:7" s="63" customFormat="1" x14ac:dyDescent="0.2">
      <c r="A59" s="62" t="s">
        <v>43</v>
      </c>
      <c r="B59" s="62"/>
      <c r="C59" s="62"/>
      <c r="D59" s="62"/>
      <c r="E59" s="62"/>
      <c r="F59" s="62">
        <v>15567.45</v>
      </c>
      <c r="G59" s="62"/>
    </row>
    <row r="60" spans="1:7" s="63" customFormat="1" x14ac:dyDescent="0.2">
      <c r="A60" s="62" t="s">
        <v>44</v>
      </c>
      <c r="B60" s="62"/>
      <c r="C60" s="62"/>
      <c r="D60" s="62"/>
      <c r="E60" s="62"/>
      <c r="F60" s="62">
        <v>69461.279999999999</v>
      </c>
      <c r="G60" s="62"/>
    </row>
    <row r="61" spans="1:7" s="63" customFormat="1" x14ac:dyDescent="0.2">
      <c r="A61" s="63" t="s">
        <v>45</v>
      </c>
      <c r="D61" s="64">
        <v>-41967.48000000004</v>
      </c>
      <c r="E61" s="65"/>
    </row>
    <row r="62" spans="1:7" s="63" customFormat="1" x14ac:dyDescent="0.2"/>
    <row r="63" spans="1:7" s="63" customFormat="1" x14ac:dyDescent="0.2">
      <c r="A63" s="66" t="s">
        <v>46</v>
      </c>
    </row>
    <row r="64" spans="1:7" s="63" customFormat="1" x14ac:dyDescent="0.2"/>
    <row r="65" spans="1:97" s="63" customFormat="1" x14ac:dyDescent="0.2">
      <c r="A65" s="67" t="s">
        <v>47</v>
      </c>
      <c r="B65" s="67"/>
      <c r="D65" s="68">
        <v>78987.440000000031</v>
      </c>
      <c r="E65" s="69"/>
    </row>
    <row r="66" spans="1:97" s="63" customFormat="1" x14ac:dyDescent="0.2">
      <c r="A66" s="67" t="s">
        <v>48</v>
      </c>
      <c r="B66" s="67"/>
      <c r="D66" s="70">
        <v>0</v>
      </c>
      <c r="E66" s="71"/>
    </row>
    <row r="67" spans="1:97" s="63" customFormat="1" x14ac:dyDescent="0.2">
      <c r="A67" s="67" t="s">
        <v>49</v>
      </c>
      <c r="B67" s="67"/>
      <c r="D67" s="70">
        <v>6000</v>
      </c>
      <c r="E67" s="71"/>
    </row>
    <row r="68" spans="1:97" s="63" customFormat="1" x14ac:dyDescent="0.2">
      <c r="A68" s="67" t="s">
        <v>50</v>
      </c>
      <c r="B68" s="67"/>
      <c r="D68" s="70">
        <v>193248.75999999998</v>
      </c>
      <c r="E68" s="71"/>
    </row>
    <row r="69" spans="1:97" s="63" customFormat="1" x14ac:dyDescent="0.2">
      <c r="A69" s="67" t="s">
        <v>51</v>
      </c>
      <c r="B69" s="67"/>
      <c r="D69" s="72">
        <v>9607.14</v>
      </c>
      <c r="E69" s="73"/>
    </row>
    <row r="70" spans="1:97" s="63" customFormat="1" x14ac:dyDescent="0.2">
      <c r="A70" s="74" t="s">
        <v>52</v>
      </c>
      <c r="B70" s="74"/>
      <c r="C70" s="74"/>
      <c r="D70" s="74"/>
      <c r="E70" s="74"/>
      <c r="F70" s="74" t="s">
        <v>53</v>
      </c>
      <c r="G70" s="75"/>
    </row>
    <row r="71" spans="1:97" s="63" customFormat="1" x14ac:dyDescent="0.2">
      <c r="A71" s="62" t="s">
        <v>54</v>
      </c>
      <c r="B71" s="62"/>
      <c r="C71" s="62"/>
      <c r="D71" s="62"/>
      <c r="E71" s="62"/>
      <c r="F71" s="62">
        <v>9607.14</v>
      </c>
      <c r="G71" s="76"/>
    </row>
    <row r="72" spans="1:97" s="63" customFormat="1" x14ac:dyDescent="0.2">
      <c r="A72" s="77" t="s">
        <v>55</v>
      </c>
      <c r="B72" s="77"/>
      <c r="D72" s="64">
        <v>84987.440000000031</v>
      </c>
      <c r="E72" s="65"/>
    </row>
    <row r="73" spans="1:97" s="63" customFormat="1" x14ac:dyDescent="0.2"/>
    <row r="74" spans="1:97" s="63" customFormat="1" x14ac:dyDescent="0.2"/>
    <row r="75" spans="1:97" s="63" customFormat="1" x14ac:dyDescent="0.2"/>
    <row r="76" spans="1:97" s="63" customFormat="1" x14ac:dyDescent="0.2"/>
    <row r="77" spans="1:97" s="63" customFormat="1" x14ac:dyDescent="0.2">
      <c r="A77" s="78" t="s">
        <v>56</v>
      </c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8" t="s">
        <v>57</v>
      </c>
      <c r="B78" s="78"/>
      <c r="C78" s="78"/>
      <c r="D78" s="78"/>
      <c r="E78" s="78"/>
      <c r="F78" s="78"/>
      <c r="G78" s="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8" t="s">
        <v>58</v>
      </c>
      <c r="B79" s="78"/>
      <c r="C79" s="78"/>
      <c r="D79" s="78"/>
      <c r="E79" s="78"/>
      <c r="F79" s="78"/>
      <c r="G79" s="78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9"/>
      <c r="B80" s="79"/>
      <c r="C80" s="79"/>
      <c r="D80" s="79"/>
      <c r="E80" s="79"/>
      <c r="F80" s="79"/>
      <c r="G80" s="79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8" t="s">
        <v>59</v>
      </c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8" t="s">
        <v>60</v>
      </c>
      <c r="B82" s="78"/>
      <c r="C82" s="78"/>
      <c r="D82" s="78"/>
      <c r="E82" s="78"/>
      <c r="F82" s="78"/>
      <c r="G82" s="7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8" t="s">
        <v>61</v>
      </c>
      <c r="B83" s="78"/>
      <c r="C83" s="78"/>
      <c r="D83" s="78"/>
      <c r="E83" s="78"/>
      <c r="F83" s="78"/>
      <c r="G83" s="78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9"/>
      <c r="B84" s="79"/>
      <c r="C84" s="79"/>
      <c r="D84" s="79"/>
      <c r="E84" s="79"/>
      <c r="F84" s="79"/>
      <c r="G84" s="79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8" t="s">
        <v>62</v>
      </c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8" t="s">
        <v>63</v>
      </c>
      <c r="B86" s="78"/>
      <c r="C86" s="78"/>
      <c r="D86" s="78"/>
      <c r="E86" s="78"/>
      <c r="F86" s="78"/>
      <c r="G86" s="7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8" t="s">
        <v>64</v>
      </c>
      <c r="B87" s="78"/>
      <c r="C87" s="78"/>
      <c r="D87" s="78"/>
      <c r="E87" s="78"/>
      <c r="F87" s="78"/>
      <c r="G87" s="78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9"/>
      <c r="B88" s="79"/>
      <c r="C88" s="79"/>
      <c r="D88" s="79"/>
      <c r="E88" s="79"/>
      <c r="F88" s="79"/>
      <c r="G88" s="79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 s="78" t="s">
        <v>65</v>
      </c>
      <c r="B89" s="78"/>
      <c r="C89" s="78"/>
      <c r="D89" s="78"/>
      <c r="E89" s="78"/>
      <c r="F89" s="78"/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 s="78" t="s">
        <v>66</v>
      </c>
      <c r="B90" s="78"/>
      <c r="C90" s="78"/>
      <c r="D90" s="78"/>
      <c r="E90" s="78"/>
      <c r="F90" s="78"/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0" t="s">
        <v>67</v>
      </c>
      <c r="B93" s="80"/>
      <c r="C93" s="80"/>
      <c r="D93" s="80"/>
      <c r="E93" s="80"/>
      <c r="F93" s="81" t="s">
        <v>68</v>
      </c>
      <c r="G93" s="81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0"/>
      <c r="B94" s="80"/>
      <c r="C94" s="80"/>
      <c r="D94" s="80"/>
      <c r="E94" s="80"/>
      <c r="F94" s="82"/>
      <c r="G94" s="82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ht="15" x14ac:dyDescent="0.25">
      <c r="A95" s="80"/>
      <c r="B95" s="80"/>
      <c r="C95" s="80"/>
      <c r="D95" s="80"/>
      <c r="E95" s="80"/>
      <c r="F95" s="81"/>
      <c r="G95" s="81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ht="15" x14ac:dyDescent="0.25">
      <c r="A96" s="80" t="s">
        <v>69</v>
      </c>
      <c r="B96" s="80"/>
      <c r="C96" s="80"/>
      <c r="D96" s="80"/>
      <c r="E96" s="80"/>
      <c r="F96" s="81" t="s">
        <v>70</v>
      </c>
      <c r="G96" s="81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3" customFormat="1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</row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6">
    <mergeCell ref="A87:G87"/>
    <mergeCell ref="A89:G89"/>
    <mergeCell ref="A90:G90"/>
    <mergeCell ref="F93:G93"/>
    <mergeCell ref="F95:G95"/>
    <mergeCell ref="F96:G96"/>
    <mergeCell ref="A79:G79"/>
    <mergeCell ref="A81:G81"/>
    <mergeCell ref="A82:G82"/>
    <mergeCell ref="A83:G83"/>
    <mergeCell ref="A85:G85"/>
    <mergeCell ref="A86:G86"/>
    <mergeCell ref="A71:E71"/>
    <mergeCell ref="F71:G71"/>
    <mergeCell ref="A72:B72"/>
    <mergeCell ref="D72:E72"/>
    <mergeCell ref="A77:G77"/>
    <mergeCell ref="A78:G78"/>
    <mergeCell ref="A68:B68"/>
    <mergeCell ref="D68:E68"/>
    <mergeCell ref="A69:B69"/>
    <mergeCell ref="D69:E69"/>
    <mergeCell ref="A70:E70"/>
    <mergeCell ref="F70:G70"/>
    <mergeCell ref="D61:E61"/>
    <mergeCell ref="A65:B65"/>
    <mergeCell ref="D65:E65"/>
    <mergeCell ref="A66:B66"/>
    <mergeCell ref="D66:E66"/>
    <mergeCell ref="A67:B67"/>
    <mergeCell ref="D67:E67"/>
    <mergeCell ref="A58:E58"/>
    <mergeCell ref="F58:G58"/>
    <mergeCell ref="A59:E59"/>
    <mergeCell ref="F59:G59"/>
    <mergeCell ref="A60:E60"/>
    <mergeCell ref="F60:G60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Николо-Козинская д. 65</vt:lpstr>
      <vt:lpstr>'ул Николо-Козинская д. 65'!АДРЕС</vt:lpstr>
      <vt:lpstr>'ул Николо-Козинская д. 65'!ВХДОЛГ</vt:lpstr>
      <vt:lpstr>'ул Николо-Козинская д. 65'!ВХСАЛЬДО</vt:lpstr>
      <vt:lpstr>'ул Николо-Козинская д. 65'!ДОГОВОР</vt:lpstr>
      <vt:lpstr>'ул Николо-Козинская д. 65'!ДОЛГ</vt:lpstr>
      <vt:lpstr>'ул Николо-Козинская д. 65'!ЗАТРАЧЕНОК</vt:lpstr>
      <vt:lpstr>'ул Николо-Козинская д. 65'!ЗАТРАЧЕНОТ</vt:lpstr>
      <vt:lpstr>'ул Николо-Козинская д. 65'!ЗАТРЕМ</vt:lpstr>
      <vt:lpstr>'ул Николо-Козинская д. 65'!ИСХДОЛГ</vt:lpstr>
      <vt:lpstr>'ул Николо-Козинская д. 65'!ИСХСАЛЬДО</vt:lpstr>
      <vt:lpstr>'ул Николо-Козинская д. 65'!КАП</vt:lpstr>
      <vt:lpstr>'ул Николо-Козинская д. 65'!КПЕРЕЧИСК</vt:lpstr>
      <vt:lpstr>'ул Николо-Козинская д. 65'!КПЕРЕЧИСТ</vt:lpstr>
      <vt:lpstr>'ул Николо-Козинская д. 65'!НАЧРЕМ</vt:lpstr>
      <vt:lpstr>'ул Николо-Козинская д. 65'!НЕЖНАЧРЕМ</vt:lpstr>
      <vt:lpstr>'ул Николо-Козинская д. 65'!ОПАЛЧЕНОТ</vt:lpstr>
      <vt:lpstr>'ул Николо-Козинская д. 65'!ОПЛАЧЕНОК</vt:lpstr>
      <vt:lpstr>'ул Николо-Козинская д. 65'!ОСТ</vt:lpstr>
      <vt:lpstr>'ул Николо-Козинская д. 65'!ПЛОЩАДЬ</vt:lpstr>
      <vt:lpstr>'ул Николо-Козинская д. 65'!РАЗМЕРПЛАТЫ</vt:lpstr>
      <vt:lpstr>'ул Николо-Козинская д. 65'!СНРЕМ</vt:lpstr>
      <vt:lpstr>'ул Николо-Козинская д. 65'!ТАРОТОП</vt:lpstr>
      <vt:lpstr>'ул Николо-Козинская д. 65'!ТАРХВС</vt:lpstr>
      <vt:lpstr>'ул Николо-Козинская д. 65'!ТБО</vt:lpstr>
      <vt:lpstr>'ул Николо-Козинская д. 65'!ТБОНАЧ</vt:lpstr>
      <vt:lpstr>'ул Николо-Козинская д. 65'!ТБОНЕД</vt:lpstr>
      <vt:lpstr>'ул Николо-Козинская д. 65'!ТБООПЛ</vt:lpstr>
      <vt:lpstr>'ул Николо-Козинская д. 65'!ТБОПОСТ</vt:lpstr>
      <vt:lpstr>'ул Николо-Козинская д. 65'!ТЕК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2018-03-30T12:50:07Z</dcterms:created>
  <dcterms:modified xsi:type="dcterms:W3CDTF">2018-03-30T12:50:07Z</dcterms:modified>
</cp:coreProperties>
</file>